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uario\Desktop\Cidade das TIC\"/>
    </mc:Choice>
  </mc:AlternateContent>
  <xr:revisionPtr revIDLastSave="0" documentId="13_ncr:1_{C2968870-7F9D-4936-971A-88563C8D37D7}" xr6:coauthVersionLast="46" xr6:coauthVersionMax="46" xr10:uidLastSave="{00000000-0000-0000-0000-000000000000}"/>
  <bookViews>
    <workbookView xWindow="-120" yWindow="-120" windowWidth="25440" windowHeight="15390" tabRatio="500" xr2:uid="{00000000-000D-0000-FFFF-FFFF00000000}"/>
  </bookViews>
  <sheets>
    <sheet name="Borrador criterios" sheetId="1" r:id="rId1"/>
  </sheets>
  <definedNames>
    <definedName name="_xlnm.Print_Area" localSheetId="0">'Borrador criterios'!$A$1:$Q$46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5" roundtripDataSignature="AMtx7mgvki3R0dXFNe1Ad8GzVTA6d+Yvtg=="/>
    </ext>
  </extLst>
</workbook>
</file>

<file path=xl/calcChain.xml><?xml version="1.0" encoding="utf-8"?>
<calcChain xmlns="http://schemas.openxmlformats.org/spreadsheetml/2006/main">
  <c r="G27" i="1" l="1"/>
  <c r="Q27" i="1"/>
  <c r="Q44" i="1"/>
  <c r="Q40" i="1" a="1"/>
  <c r="Q40" i="1"/>
  <c r="Q36" i="1"/>
  <c r="G10" i="1"/>
  <c r="J10" i="1"/>
  <c r="M10" i="1"/>
  <c r="Q11" i="1"/>
  <c r="P10" i="1"/>
  <c r="G16" i="1"/>
  <c r="Q16" i="1"/>
  <c r="G22" i="1"/>
  <c r="Q22" i="1"/>
  <c r="G33" i="1"/>
  <c r="Q33" i="1"/>
  <c r="Q46" i="1"/>
  <c r="A46" i="1"/>
  <c r="N40" i="1"/>
  <c r="N36" i="1"/>
  <c r="N33" i="1"/>
  <c r="N27" i="1"/>
  <c r="N22" i="1"/>
  <c r="R16" i="1"/>
  <c r="S11" i="1"/>
  <c r="N1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<sst xmlns="http://schemas.openxmlformats.org/spreadsheetml/2006/main" count="81" uniqueCount="44">
  <si>
    <t>CRITERIOS RESERVA ESPACIOS EMPRESA</t>
  </si>
  <si>
    <t>0-168h</t>
  </si>
  <si>
    <t>0-3</t>
  </si>
  <si>
    <t>CRITERIO #1</t>
  </si>
  <si>
    <r>
      <rPr>
        <b/>
        <sz val="12"/>
        <color theme="1"/>
        <rFont val="Calibri"/>
      </rPr>
      <t xml:space="preserve">ALINEACIÓN CON LOS LABORATORIOS DEL CSA </t>
    </r>
    <r>
      <rPr>
        <sz val="12"/>
        <color theme="1"/>
        <rFont val="Calibri"/>
      </rPr>
      <t>(24 puntos)</t>
    </r>
  </si>
  <si>
    <t>Horas de animacion mensuales comprometidas</t>
  </si>
  <si>
    <t>Nº de expositores permanentes en el laboratorio</t>
  </si>
  <si>
    <t>Servicios aportados que pueden ser prestados desde el laboratorio</t>
  </si>
  <si>
    <t>Nº de elementos tecnológicos (hw/sw)aportados al laoratorio</t>
  </si>
  <si>
    <t>min</t>
  </si>
  <si>
    <t>valor</t>
  </si>
  <si>
    <t>max</t>
  </si>
  <si>
    <t>LABORATORIO DE INTELIGENCIA ARTIFICIAL</t>
  </si>
  <si>
    <t>LABORATORIO DE DISPOSITIVOS</t>
  </si>
  <si>
    <t>LABORATORIO DE MEDIA</t>
  </si>
  <si>
    <t>LABORATORIO DE QUANTUM COMPUTING</t>
  </si>
  <si>
    <t>máximo</t>
  </si>
  <si>
    <t>TOTAL</t>
  </si>
  <si>
    <t>CRITERIO#2.1</t>
  </si>
  <si>
    <r>
      <rPr>
        <b/>
        <sz val="12"/>
        <color theme="1"/>
        <rFont val="Calibri"/>
      </rPr>
      <t xml:space="preserve">COMPROMISO DE PERMANENCIA EN EL CSA </t>
    </r>
    <r>
      <rPr>
        <sz val="12"/>
        <color theme="1"/>
        <rFont val="Calibri"/>
      </rPr>
      <t>(10 puntos)</t>
    </r>
  </si>
  <si>
    <t>Este criterio es de obligatorio cumplimiento; hay que asociarse a un lab para poder alquilar espacio de oficina; se visualiza el valor 1 por trazabilidad</t>
  </si>
  <si>
    <t>CRITERIO#2.2</t>
  </si>
  <si>
    <r>
      <rPr>
        <b/>
        <sz val="12"/>
        <color theme="1"/>
        <rFont val="Calibri"/>
      </rPr>
      <t xml:space="preserve">COMPROMISO DE ADSCRIPCION AL MENOS A UN LABORATORIO </t>
    </r>
    <r>
      <rPr>
        <sz val="12"/>
        <color theme="1"/>
        <rFont val="Calibri"/>
      </rPr>
      <t>(16 puntos)</t>
    </r>
  </si>
  <si>
    <t>CRITERIO#2.3</t>
  </si>
  <si>
    <t>22-168h</t>
  </si>
  <si>
    <t>CRITERIO#3</t>
  </si>
  <si>
    <r>
      <rPr>
        <b/>
        <sz val="12"/>
        <color theme="1"/>
        <rFont val="Calibri"/>
      </rPr>
      <t xml:space="preserve">Horas de consultoría mensuales comprometidas para la ventanilla única del CSA </t>
    </r>
    <r>
      <rPr>
        <sz val="12"/>
        <color theme="1"/>
        <rFont val="Calibri"/>
      </rPr>
      <t>(16 puntos)</t>
    </r>
  </si>
  <si>
    <t>CRITERIO#4</t>
  </si>
  <si>
    <r>
      <rPr>
        <b/>
        <sz val="12"/>
        <color theme="1"/>
        <rFont val="Calibri"/>
      </rPr>
      <t xml:space="preserve">VINCULACIÓN CON EL CLUSTER TIC </t>
    </r>
    <r>
      <rPr>
        <sz val="12"/>
        <color theme="1"/>
        <rFont val="Calibri"/>
      </rPr>
      <t>(6 puntos)</t>
    </r>
  </si>
  <si>
    <t>NO</t>
  </si>
  <si>
    <t>Criterio subjetivo que pesa 10 puntos</t>
  </si>
  <si>
    <t>CRITERIO#5</t>
  </si>
  <si>
    <r>
      <rPr>
        <b/>
        <sz val="12"/>
        <color theme="1"/>
        <rFont val="Calibri"/>
      </rPr>
      <t xml:space="preserve">ALINEACIÓN EMPRESARIAL CON EL CSA </t>
    </r>
    <r>
      <rPr>
        <sz val="12"/>
        <color theme="1"/>
        <rFont val="Calibri"/>
      </rPr>
      <t>(10 puntos)</t>
    </r>
  </si>
  <si>
    <t>CRITERIO #6</t>
  </si>
  <si>
    <r>
      <rPr>
        <b/>
        <sz val="12"/>
        <color theme="1"/>
        <rFont val="Calibri"/>
      </rPr>
      <t xml:space="preserve">VINCULACIÓN CON LA UDC </t>
    </r>
    <r>
      <rPr>
        <sz val="12"/>
        <color theme="1"/>
        <rFont val="Calibri"/>
      </rPr>
      <t>(criterio económico)</t>
    </r>
  </si>
  <si>
    <t>valor económico proyectos</t>
  </si>
  <si>
    <t>valor económico acuerdos</t>
  </si>
  <si>
    <t>valor económico PFG</t>
  </si>
  <si>
    <t>VINCULACIÓN CON LA UDC 3 últimos años</t>
  </si>
  <si>
    <t>PUNTUACIÓN TOTAL</t>
  </si>
  <si>
    <t>Criterios prácticos</t>
  </si>
  <si>
    <t>Horas mensuales comprometidas con laboratorio X</t>
  </si>
  <si>
    <t>Descuento anual máximo</t>
  </si>
  <si>
    <t>M² SOLICITADOS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</si>
</sst>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rial"/>
    </font>
    <font>
      <b/>
      <sz val="14"/>
      <color theme="1"/>
      <name val="Calibri"/>
    </font>
    <font>
      <sz val="12"/>
      <name val="Arial"/>
    </font>
    <font>
      <sz val="12"/>
      <color theme="1"/>
      <name val="Calibri"/>
    </font>
    <font>
      <i/>
      <sz val="9"/>
      <color theme="1"/>
      <name val="Calibri"/>
    </font>
    <font>
      <b/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2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b/>
      <sz val="13"/>
      <color rgb="FF000000"/>
      <name val="Calibri"/>
    </font>
    <font>
      <b/>
      <sz val="9"/>
      <color rgb="FF000000"/>
      <name val="Calibri"/>
    </font>
  </fonts>
  <fills count="1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76923C"/>
        <bgColor rgb="FF76923C"/>
      </patternFill>
    </fill>
    <fill>
      <patternFill patternType="solid">
        <fgColor rgb="FFD6E3BC"/>
        <bgColor rgb="FFD6E3BC"/>
      </patternFill>
    </fill>
    <fill>
      <patternFill patternType="solid">
        <fgColor rgb="FFEAF1DD"/>
        <bgColor rgb="FFEAF1DD"/>
      </patternFill>
    </fill>
    <fill>
      <patternFill patternType="solid">
        <fgColor rgb="FFE35D1C"/>
        <bgColor rgb="FFE35D1C"/>
      </patternFill>
    </fill>
    <fill>
      <patternFill patternType="solid">
        <fgColor rgb="FFFABF8F"/>
        <bgColor rgb="FFFABF8F"/>
      </patternFill>
    </fill>
    <fill>
      <patternFill patternType="solid">
        <fgColor rgb="FFB2A1C7"/>
        <bgColor rgb="FFB2A1C7"/>
      </patternFill>
    </fill>
    <fill>
      <patternFill patternType="solid">
        <fgColor rgb="FFCCC0D9"/>
        <bgColor rgb="FFCCC0D9"/>
      </patternFill>
    </fill>
    <fill>
      <patternFill patternType="solid">
        <fgColor rgb="FF3366FF"/>
        <bgColor rgb="FF3366FF"/>
      </patternFill>
    </fill>
    <fill>
      <patternFill patternType="solid">
        <fgColor rgb="FF8DB3E2"/>
        <bgColor rgb="FF8DB3E2"/>
      </patternFill>
    </fill>
    <fill>
      <patternFill patternType="solid">
        <fgColor rgb="FF92CDDC"/>
        <bgColor rgb="FF92CDDC"/>
      </patternFill>
    </fill>
    <fill>
      <patternFill patternType="solid">
        <fgColor rgb="FFB6DDE8"/>
        <bgColor rgb="FFB6DDE8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rgb="FF000000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5" fillId="5" borderId="1" xfId="0" applyFont="1" applyFill="1" applyBorder="1"/>
    <xf numFmtId="0" fontId="3" fillId="0" borderId="13" xfId="0" applyFont="1" applyBorder="1" applyAlignment="1">
      <alignment horizontal="center"/>
    </xf>
    <xf numFmtId="0" fontId="6" fillId="3" borderId="1" xfId="0" applyFont="1" applyFill="1" applyBorder="1"/>
    <xf numFmtId="4" fontId="3" fillId="0" borderId="0" xfId="0" applyNumberFormat="1" applyFont="1" applyAlignment="1">
      <alignment horizontal="center"/>
    </xf>
    <xf numFmtId="4" fontId="3" fillId="0" borderId="13" xfId="0" applyNumberFormat="1" applyFont="1" applyBorder="1" applyAlignment="1">
      <alignment horizontal="center"/>
    </xf>
    <xf numFmtId="2" fontId="5" fillId="5" borderId="1" xfId="0" applyNumberFormat="1" applyFont="1" applyFill="1" applyBorder="1"/>
    <xf numFmtId="0" fontId="6" fillId="3" borderId="1" xfId="0" applyFont="1" applyFill="1" applyBorder="1" applyAlignment="1">
      <alignment horizontal="left" vertical="center"/>
    </xf>
    <xf numFmtId="0" fontId="3" fillId="3" borderId="1" xfId="0" applyFont="1" applyFill="1" applyBorder="1"/>
    <xf numFmtId="0" fontId="6" fillId="9" borderId="14" xfId="0" applyFont="1" applyFill="1" applyBorder="1" applyAlignment="1">
      <alignment horizontal="left" vertical="center"/>
    </xf>
    <xf numFmtId="0" fontId="6" fillId="9" borderId="15" xfId="0" applyFont="1" applyFill="1" applyBorder="1" applyAlignment="1">
      <alignment horizontal="left" vertical="center"/>
    </xf>
    <xf numFmtId="0" fontId="3" fillId="9" borderId="15" xfId="0" applyFont="1" applyFill="1" applyBorder="1"/>
    <xf numFmtId="0" fontId="3" fillId="9" borderId="16" xfId="0" applyFont="1" applyFill="1" applyBorder="1"/>
    <xf numFmtId="0" fontId="3" fillId="9" borderId="17" xfId="0" applyFont="1" applyFill="1" applyBorder="1"/>
    <xf numFmtId="0" fontId="8" fillId="0" borderId="0" xfId="0" applyFont="1" applyAlignment="1"/>
    <xf numFmtId="0" fontId="3" fillId="10" borderId="18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5" borderId="20" xfId="0" applyFont="1" applyFill="1" applyBorder="1"/>
    <xf numFmtId="0" fontId="5" fillId="5" borderId="17" xfId="0" applyFont="1" applyFill="1" applyBorder="1"/>
    <xf numFmtId="0" fontId="3" fillId="10" borderId="21" xfId="0" applyFont="1" applyFill="1" applyBorder="1" applyAlignment="1">
      <alignment horizontal="center"/>
    </xf>
    <xf numFmtId="0" fontId="3" fillId="0" borderId="22" xfId="0" applyFont="1" applyBorder="1"/>
    <xf numFmtId="0" fontId="5" fillId="5" borderId="23" xfId="0" applyFont="1" applyFill="1" applyBorder="1"/>
    <xf numFmtId="2" fontId="5" fillId="5" borderId="23" xfId="0" applyNumberFormat="1" applyFont="1" applyFill="1" applyBorder="1"/>
    <xf numFmtId="2" fontId="9" fillId="5" borderId="23" xfId="0" applyNumberFormat="1" applyFont="1" applyFill="1" applyBorder="1" applyAlignment="1"/>
    <xf numFmtId="2" fontId="5" fillId="5" borderId="24" xfId="0" applyNumberFormat="1" applyFont="1" applyFill="1" applyBorder="1"/>
    <xf numFmtId="0" fontId="5" fillId="5" borderId="16" xfId="0" applyFont="1" applyFill="1" applyBorder="1"/>
    <xf numFmtId="0" fontId="10" fillId="3" borderId="1" xfId="0" applyFont="1" applyFill="1" applyBorder="1"/>
    <xf numFmtId="0" fontId="11" fillId="0" borderId="0" xfId="0" applyFont="1" applyAlignment="1">
      <alignment horizontal="left" vertical="center"/>
    </xf>
    <xf numFmtId="0" fontId="6" fillId="9" borderId="14" xfId="0" applyFont="1" applyFill="1" applyBorder="1" applyAlignment="1">
      <alignment horizontal="left" vertical="center"/>
    </xf>
    <xf numFmtId="0" fontId="5" fillId="5" borderId="18" xfId="0" applyFont="1" applyFill="1" applyBorder="1"/>
    <xf numFmtId="2" fontId="3" fillId="0" borderId="13" xfId="0" applyNumberFormat="1" applyFont="1" applyBorder="1" applyAlignment="1">
      <alignment horizontal="center"/>
    </xf>
    <xf numFmtId="0" fontId="5" fillId="5" borderId="21" xfId="0" applyFont="1" applyFill="1" applyBorder="1"/>
    <xf numFmtId="0" fontId="4" fillId="4" borderId="1" xfId="0" applyFont="1" applyFill="1" applyBorder="1" applyAlignment="1">
      <alignment horizontal="center"/>
    </xf>
    <xf numFmtId="0" fontId="6" fillId="11" borderId="26" xfId="0" applyFont="1" applyFill="1" applyBorder="1" applyAlignment="1">
      <alignment horizontal="left" vertical="center"/>
    </xf>
    <xf numFmtId="0" fontId="6" fillId="11" borderId="14" xfId="0" applyFont="1" applyFill="1" applyBorder="1" applyAlignment="1">
      <alignment horizontal="left" vertical="center"/>
    </xf>
    <xf numFmtId="0" fontId="6" fillId="11" borderId="15" xfId="0" applyFont="1" applyFill="1" applyBorder="1" applyAlignment="1">
      <alignment horizontal="left" vertical="center"/>
    </xf>
    <xf numFmtId="0" fontId="6" fillId="11" borderId="16" xfId="0" applyFont="1" applyFill="1" applyBorder="1" applyAlignment="1">
      <alignment horizontal="left" vertical="center"/>
    </xf>
    <xf numFmtId="0" fontId="3" fillId="12" borderId="21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20" xfId="0" applyFont="1" applyFill="1" applyBorder="1"/>
    <xf numFmtId="0" fontId="3" fillId="5" borderId="18" xfId="0" applyFont="1" applyFill="1" applyBorder="1"/>
    <xf numFmtId="0" fontId="3" fillId="5" borderId="21" xfId="0" applyFont="1" applyFill="1" applyBorder="1"/>
    <xf numFmtId="0" fontId="3" fillId="5" borderId="23" xfId="0" applyFont="1" applyFill="1" applyBorder="1"/>
    <xf numFmtId="0" fontId="6" fillId="13" borderId="26" xfId="0" applyFont="1" applyFill="1" applyBorder="1" applyAlignment="1">
      <alignment horizontal="left" vertical="center"/>
    </xf>
    <xf numFmtId="0" fontId="6" fillId="13" borderId="27" xfId="0" applyFont="1" applyFill="1" applyBorder="1" applyAlignment="1">
      <alignment horizontal="left" vertical="center"/>
    </xf>
    <xf numFmtId="0" fontId="6" fillId="13" borderId="17" xfId="0" applyFont="1" applyFill="1" applyBorder="1" applyAlignment="1">
      <alignment horizontal="left" vertical="center"/>
    </xf>
    <xf numFmtId="0" fontId="5" fillId="5" borderId="1" xfId="0" applyFont="1" applyFill="1" applyBorder="1" applyAlignment="1"/>
    <xf numFmtId="0" fontId="6" fillId="15" borderId="14" xfId="0" applyFont="1" applyFill="1" applyBorder="1" applyAlignment="1">
      <alignment horizontal="left" vertical="center"/>
    </xf>
    <xf numFmtId="0" fontId="6" fillId="15" borderId="15" xfId="0" applyFont="1" applyFill="1" applyBorder="1" applyAlignment="1">
      <alignment horizontal="left" vertical="center"/>
    </xf>
    <xf numFmtId="0" fontId="6" fillId="15" borderId="16" xfId="0" applyFont="1" applyFill="1" applyBorder="1" applyAlignment="1">
      <alignment horizontal="left" vertical="center"/>
    </xf>
    <xf numFmtId="0" fontId="6" fillId="15" borderId="27" xfId="0" applyFont="1" applyFill="1" applyBorder="1" applyAlignment="1">
      <alignment horizontal="left" vertical="center"/>
    </xf>
    <xf numFmtId="2" fontId="5" fillId="5" borderId="15" xfId="0" applyNumberFormat="1" applyFont="1" applyFill="1" applyBorder="1"/>
    <xf numFmtId="2" fontId="5" fillId="5" borderId="16" xfId="0" applyNumberFormat="1" applyFont="1" applyFill="1" applyBorder="1"/>
    <xf numFmtId="2" fontId="5" fillId="5" borderId="0" xfId="0" applyNumberFormat="1" applyFont="1" applyFill="1"/>
    <xf numFmtId="2" fontId="5" fillId="5" borderId="29" xfId="0" applyNumberFormat="1" applyFont="1" applyFill="1" applyBorder="1"/>
    <xf numFmtId="2" fontId="5" fillId="5" borderId="30" xfId="0" applyNumberFormat="1" applyFont="1" applyFill="1" applyBorder="1"/>
    <xf numFmtId="2" fontId="5" fillId="5" borderId="31" xfId="0" applyNumberFormat="1" applyFont="1" applyFill="1" applyBorder="1"/>
    <xf numFmtId="2" fontId="5" fillId="5" borderId="32" xfId="0" applyNumberFormat="1" applyFont="1" applyFill="1" applyBorder="1"/>
    <xf numFmtId="0" fontId="6" fillId="6" borderId="33" xfId="0" applyFont="1" applyFill="1" applyBorder="1" applyAlignment="1">
      <alignment horizontal="left" vertical="center"/>
    </xf>
    <xf numFmtId="0" fontId="6" fillId="6" borderId="34" xfId="0" applyFont="1" applyFill="1" applyBorder="1" applyAlignment="1">
      <alignment horizontal="left" vertical="center"/>
    </xf>
    <xf numFmtId="0" fontId="6" fillId="6" borderId="35" xfId="0" applyFont="1" applyFill="1" applyBorder="1" applyAlignment="1">
      <alignment horizontal="left" vertical="center"/>
    </xf>
    <xf numFmtId="0" fontId="3" fillId="0" borderId="13" xfId="0" applyFont="1" applyBorder="1" applyAlignment="1" applyProtection="1">
      <alignment horizontal="center"/>
      <protection locked="0"/>
    </xf>
    <xf numFmtId="0" fontId="3" fillId="14" borderId="21" xfId="0" applyFont="1" applyFill="1" applyBorder="1" applyAlignment="1" applyProtection="1">
      <alignment horizontal="center"/>
      <protection locked="0"/>
    </xf>
    <xf numFmtId="0" fontId="3" fillId="16" borderId="21" xfId="0" applyFont="1" applyFill="1" applyBorder="1" applyAlignment="1" applyProtection="1">
      <alignment horizontal="center"/>
      <protection locked="0"/>
    </xf>
    <xf numFmtId="0" fontId="4" fillId="4" borderId="25" xfId="0" applyFont="1" applyFill="1" applyBorder="1" applyAlignment="1">
      <alignment horizontal="center"/>
    </xf>
    <xf numFmtId="0" fontId="2" fillId="0" borderId="12" xfId="0" applyFont="1" applyBorder="1"/>
    <xf numFmtId="2" fontId="9" fillId="5" borderId="2" xfId="0" applyNumberFormat="1" applyFont="1" applyFill="1" applyBorder="1" applyAlignment="1">
      <alignment horizontal="left"/>
    </xf>
    <xf numFmtId="0" fontId="2" fillId="0" borderId="3" xfId="0" applyFont="1" applyBorder="1"/>
    <xf numFmtId="0" fontId="2" fillId="0" borderId="28" xfId="0" applyFont="1" applyBorder="1"/>
    <xf numFmtId="4" fontId="3" fillId="0" borderId="2" xfId="0" applyNumberFormat="1" applyFont="1" applyBorder="1" applyAlignment="1" applyProtection="1">
      <alignment horizontal="center"/>
      <protection locked="0"/>
    </xf>
    <xf numFmtId="4" fontId="2" fillId="0" borderId="4" xfId="0" applyNumberFormat="1" applyFont="1" applyBorder="1" applyProtection="1">
      <protection locked="0"/>
    </xf>
    <xf numFmtId="0" fontId="7" fillId="7" borderId="36" xfId="0" applyFont="1" applyFill="1" applyBorder="1" applyAlignment="1">
      <alignment horizontal="center"/>
    </xf>
    <xf numFmtId="0" fontId="2" fillId="0" borderId="37" xfId="0" applyFont="1" applyBorder="1"/>
    <xf numFmtId="0" fontId="2" fillId="0" borderId="38" xfId="0" applyFont="1" applyBorder="1"/>
    <xf numFmtId="0" fontId="12" fillId="7" borderId="14" xfId="0" applyFont="1" applyFill="1" applyBorder="1" applyAlignment="1">
      <alignment horizontal="center"/>
    </xf>
    <xf numFmtId="0" fontId="12" fillId="7" borderId="28" xfId="0" applyFont="1" applyFill="1" applyBorder="1" applyAlignment="1">
      <alignment horizontal="center"/>
    </xf>
    <xf numFmtId="0" fontId="12" fillId="7" borderId="16" xfId="0" applyFont="1" applyFill="1" applyBorder="1" applyAlignment="1">
      <alignment horizontal="center"/>
    </xf>
    <xf numFmtId="4" fontId="3" fillId="0" borderId="14" xfId="0" applyNumberFormat="1" applyFont="1" applyBorder="1" applyAlignment="1" applyProtection="1">
      <alignment horizontal="center"/>
      <protection locked="0"/>
    </xf>
    <xf numFmtId="4" fontId="3" fillId="0" borderId="28" xfId="0" applyNumberFormat="1" applyFont="1" applyBorder="1" applyAlignment="1" applyProtection="1">
      <alignment horizontal="center"/>
      <protection locked="0"/>
    </xf>
    <xf numFmtId="4" fontId="3" fillId="0" borderId="16" xfId="0" applyNumberFormat="1" applyFont="1" applyBorder="1" applyAlignment="1" applyProtection="1">
      <alignment horizontal="center"/>
      <protection locked="0"/>
    </xf>
    <xf numFmtId="0" fontId="3" fillId="0" borderId="22" xfId="0" applyFont="1" applyBorder="1" applyAlignment="1">
      <alignment horizontal="center"/>
    </xf>
    <xf numFmtId="0" fontId="2" fillId="0" borderId="22" xfId="0" applyFont="1" applyBorder="1"/>
    <xf numFmtId="0" fontId="12" fillId="7" borderId="2" xfId="0" applyFont="1" applyFill="1" applyBorder="1" applyAlignment="1">
      <alignment horizontal="center"/>
    </xf>
    <xf numFmtId="0" fontId="2" fillId="0" borderId="4" xfId="0" applyFont="1" applyBorder="1"/>
    <xf numFmtId="0" fontId="7" fillId="7" borderId="11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2" fillId="0" borderId="9" xfId="0" applyFont="1" applyBorder="1"/>
    <xf numFmtId="0" fontId="4" fillId="4" borderId="25" xfId="0" applyFont="1" applyFill="1" applyBorder="1" applyAlignment="1">
      <alignment horizontal="center" vertical="top" wrapText="1"/>
    </xf>
    <xf numFmtId="0" fontId="6" fillId="7" borderId="8" xfId="0" applyFont="1" applyFill="1" applyBorder="1" applyAlignment="1">
      <alignment horizontal="center" vertical="top" wrapText="1"/>
    </xf>
    <xf numFmtId="0" fontId="2" fillId="0" borderId="10" xfId="0" applyFont="1" applyBorder="1"/>
    <xf numFmtId="0" fontId="6" fillId="6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4" fillId="4" borderId="2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0"/>
  <sheetViews>
    <sheetView showGridLines="0" tabSelected="1" workbookViewId="0">
      <selection activeCell="E49" sqref="E49"/>
    </sheetView>
  </sheetViews>
  <sheetFormatPr baseColWidth="10" defaultColWidth="11.33203125" defaultRowHeight="15" customHeight="1" x14ac:dyDescent="0.2"/>
  <cols>
    <col min="1" max="1" width="12.33203125" customWidth="1"/>
    <col min="2" max="4" width="10.5546875" customWidth="1"/>
    <col min="5" max="5" width="12.6640625" customWidth="1"/>
    <col min="6" max="6" width="5.88671875" customWidth="1"/>
    <col min="7" max="7" width="7" customWidth="1"/>
    <col min="8" max="8" width="10.109375" customWidth="1"/>
    <col min="9" max="9" width="3.5546875" customWidth="1"/>
    <col min="10" max="10" width="8.6640625" customWidth="1"/>
    <col min="11" max="11" width="11.88671875" customWidth="1"/>
    <col min="12" max="12" width="7.33203125" customWidth="1"/>
    <col min="13" max="13" width="10.88671875" customWidth="1"/>
    <col min="14" max="14" width="8.109375" customWidth="1"/>
    <col min="15" max="15" width="8.6640625" customWidth="1"/>
    <col min="16" max="16" width="7.33203125" customWidth="1"/>
    <col min="17" max="17" width="5.88671875" customWidth="1"/>
    <col min="18" max="18" width="10.6640625" hidden="1" customWidth="1"/>
    <col min="19" max="19" width="0.109375" hidden="1" customWidth="1"/>
    <col min="20" max="20" width="10.6640625" hidden="1" customWidth="1"/>
    <col min="21" max="21" width="10.5546875" customWidth="1"/>
    <col min="22" max="26" width="11.33203125" customWidth="1"/>
  </cols>
  <sheetData>
    <row r="1" spans="1:26" ht="18.75" x14ac:dyDescent="0.3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96" t="s">
        <v>1</v>
      </c>
      <c r="G3" s="70"/>
      <c r="H3" s="70"/>
      <c r="I3" s="96" t="s">
        <v>2</v>
      </c>
      <c r="J3" s="70"/>
      <c r="K3" s="86"/>
      <c r="L3" s="96" t="s">
        <v>2</v>
      </c>
      <c r="M3" s="70"/>
      <c r="N3" s="86"/>
      <c r="O3" s="97" t="s">
        <v>2</v>
      </c>
      <c r="P3" s="70"/>
      <c r="Q3" s="86"/>
      <c r="R3" s="1"/>
      <c r="S3" s="1"/>
      <c r="T3" s="1"/>
      <c r="U3" s="1"/>
      <c r="V3" s="1"/>
      <c r="W3" s="1"/>
      <c r="X3" s="1"/>
      <c r="Y3" s="1"/>
      <c r="Z3" s="1"/>
    </row>
    <row r="4" spans="1:26" ht="84.75" customHeight="1" x14ac:dyDescent="0.25">
      <c r="A4" s="3" t="s">
        <v>3</v>
      </c>
      <c r="B4" s="94" t="s">
        <v>4</v>
      </c>
      <c r="C4" s="95"/>
      <c r="D4" s="95"/>
      <c r="E4" s="95"/>
      <c r="F4" s="92" t="s">
        <v>5</v>
      </c>
      <c r="G4" s="90"/>
      <c r="H4" s="93"/>
      <c r="I4" s="92" t="s">
        <v>6</v>
      </c>
      <c r="J4" s="90"/>
      <c r="K4" s="93"/>
      <c r="L4" s="92" t="s">
        <v>7</v>
      </c>
      <c r="M4" s="90"/>
      <c r="N4" s="93"/>
      <c r="O4" s="92" t="s">
        <v>8</v>
      </c>
      <c r="P4" s="90"/>
      <c r="Q4" s="93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>
        <v>24</v>
      </c>
      <c r="B5" s="87"/>
      <c r="C5" s="68"/>
      <c r="D5" s="68"/>
      <c r="E5" s="68"/>
      <c r="F5" s="4" t="s">
        <v>9</v>
      </c>
      <c r="G5" s="4" t="s">
        <v>10</v>
      </c>
      <c r="H5" s="4" t="s">
        <v>11</v>
      </c>
      <c r="I5" s="4" t="s">
        <v>9</v>
      </c>
      <c r="J5" s="4" t="s">
        <v>10</v>
      </c>
      <c r="K5" s="4" t="s">
        <v>11</v>
      </c>
      <c r="L5" s="4" t="s">
        <v>9</v>
      </c>
      <c r="M5" s="4" t="s">
        <v>10</v>
      </c>
      <c r="N5" s="4" t="s">
        <v>11</v>
      </c>
      <c r="O5" s="4" t="s">
        <v>9</v>
      </c>
      <c r="P5" s="4" t="s">
        <v>10</v>
      </c>
      <c r="Q5" s="4" t="s">
        <v>11</v>
      </c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87" t="s">
        <v>12</v>
      </c>
      <c r="C6" s="68"/>
      <c r="D6" s="68"/>
      <c r="E6" s="68"/>
      <c r="F6" s="4">
        <v>0</v>
      </c>
      <c r="G6" s="64"/>
      <c r="H6" s="4">
        <v>168</v>
      </c>
      <c r="I6" s="4">
        <v>0</v>
      </c>
      <c r="J6" s="64"/>
      <c r="K6" s="4">
        <v>3</v>
      </c>
      <c r="L6" s="4">
        <v>0</v>
      </c>
      <c r="M6" s="64"/>
      <c r="N6" s="4">
        <v>3</v>
      </c>
      <c r="O6" s="4">
        <v>0</v>
      </c>
      <c r="P6" s="64"/>
      <c r="Q6" s="4">
        <v>3</v>
      </c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88" t="s">
        <v>13</v>
      </c>
      <c r="C7" s="68"/>
      <c r="D7" s="68"/>
      <c r="E7" s="68"/>
      <c r="F7" s="4">
        <v>0</v>
      </c>
      <c r="G7" s="64"/>
      <c r="H7" s="4">
        <v>168</v>
      </c>
      <c r="I7" s="4">
        <v>0</v>
      </c>
      <c r="J7" s="64"/>
      <c r="K7" s="4">
        <v>3</v>
      </c>
      <c r="L7" s="4">
        <v>0</v>
      </c>
      <c r="M7" s="64"/>
      <c r="N7" s="4">
        <v>3</v>
      </c>
      <c r="O7" s="4">
        <v>0</v>
      </c>
      <c r="P7" s="64"/>
      <c r="Q7" s="4">
        <v>3</v>
      </c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87" t="s">
        <v>14</v>
      </c>
      <c r="C8" s="68"/>
      <c r="D8" s="68"/>
      <c r="E8" s="68"/>
      <c r="F8" s="4">
        <v>0</v>
      </c>
      <c r="G8" s="64"/>
      <c r="H8" s="4">
        <v>168</v>
      </c>
      <c r="I8" s="4">
        <v>0</v>
      </c>
      <c r="J8" s="64"/>
      <c r="K8" s="4">
        <v>3</v>
      </c>
      <c r="L8" s="4">
        <v>0</v>
      </c>
      <c r="M8" s="64"/>
      <c r="N8" s="4">
        <v>3</v>
      </c>
      <c r="O8" s="4">
        <v>0</v>
      </c>
      <c r="P8" s="64"/>
      <c r="Q8" s="4">
        <v>3</v>
      </c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89" t="s">
        <v>15</v>
      </c>
      <c r="C9" s="90"/>
      <c r="D9" s="90"/>
      <c r="E9" s="90"/>
      <c r="F9" s="4">
        <v>0</v>
      </c>
      <c r="G9" s="64"/>
      <c r="H9" s="4">
        <v>168</v>
      </c>
      <c r="I9" s="4">
        <v>0</v>
      </c>
      <c r="J9" s="64"/>
      <c r="K9" s="4">
        <v>3</v>
      </c>
      <c r="L9" s="4">
        <v>0</v>
      </c>
      <c r="M9" s="64"/>
      <c r="N9" s="4">
        <v>3</v>
      </c>
      <c r="O9" s="4">
        <v>0</v>
      </c>
      <c r="P9" s="64"/>
      <c r="Q9" s="4">
        <v>3</v>
      </c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5"/>
      <c r="F10" s="6"/>
      <c r="G10" s="7">
        <f>SUM(G6:G9)</f>
        <v>0</v>
      </c>
      <c r="H10" s="6"/>
      <c r="I10" s="6"/>
      <c r="J10" s="7">
        <f>SUM(J6:J9)</f>
        <v>0</v>
      </c>
      <c r="K10" s="6"/>
      <c r="L10" s="6"/>
      <c r="M10" s="7">
        <f>SUM(M6:M9)</f>
        <v>0</v>
      </c>
      <c r="N10" s="6"/>
      <c r="O10" s="6"/>
      <c r="P10" s="7">
        <f>SUM(P6:P9)</f>
        <v>0</v>
      </c>
      <c r="Q10" s="6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5"/>
      <c r="F11" s="1"/>
      <c r="G11" s="1"/>
      <c r="H11" s="1"/>
      <c r="I11" s="1"/>
      <c r="J11" s="3"/>
      <c r="K11" s="8"/>
      <c r="L11" s="8"/>
      <c r="M11" s="8" t="s">
        <v>16</v>
      </c>
      <c r="N11" s="8">
        <f>A5</f>
        <v>24</v>
      </c>
      <c r="O11" s="8"/>
      <c r="P11" s="8" t="s">
        <v>17</v>
      </c>
      <c r="Q11" s="8">
        <f>((G10*6/672)+(J10*6/12)+(M10*6/12)+(P10*6/12))</f>
        <v>0</v>
      </c>
      <c r="R11" s="1"/>
      <c r="S11" s="1">
        <f>Q11/A5</f>
        <v>0</v>
      </c>
      <c r="T11" s="1"/>
      <c r="U11" s="1"/>
      <c r="V11" s="1"/>
      <c r="W11" s="1"/>
      <c r="X11" s="1"/>
      <c r="Y11" s="1"/>
      <c r="Z11" s="1"/>
    </row>
    <row r="12" spans="1:26" ht="15.75" x14ac:dyDescent="0.25">
      <c r="A12" s="5"/>
      <c r="B12" s="9"/>
      <c r="C12" s="9"/>
      <c r="D12" s="9"/>
      <c r="E12" s="9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3" t="s">
        <v>18</v>
      </c>
      <c r="B13" s="11" t="s">
        <v>19</v>
      </c>
      <c r="C13" s="12"/>
      <c r="D13" s="12"/>
      <c r="E13" s="12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4"/>
      <c r="R13" s="15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6">
        <v>10</v>
      </c>
      <c r="B14" s="17"/>
      <c r="C14" s="1"/>
      <c r="D14" s="1"/>
      <c r="E14" s="1"/>
      <c r="F14" s="18" t="s">
        <v>9</v>
      </c>
      <c r="G14" s="18" t="s">
        <v>10</v>
      </c>
      <c r="H14" s="18" t="s">
        <v>11</v>
      </c>
      <c r="I14" s="1"/>
      <c r="J14" s="3"/>
      <c r="K14" s="3"/>
      <c r="L14" s="3"/>
      <c r="M14" s="3"/>
      <c r="N14" s="3"/>
      <c r="O14" s="3"/>
      <c r="P14" s="3"/>
      <c r="Q14" s="19"/>
      <c r="R14" s="20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7"/>
      <c r="C15" s="1"/>
      <c r="D15" s="1"/>
      <c r="E15" s="1"/>
      <c r="F15" s="4">
        <v>3</v>
      </c>
      <c r="G15" s="64"/>
      <c r="H15" s="4">
        <v>5</v>
      </c>
      <c r="I15" s="1"/>
      <c r="J15" s="3"/>
      <c r="K15" s="3"/>
      <c r="L15" s="3"/>
      <c r="M15" s="3"/>
      <c r="N15" s="3"/>
      <c r="O15" s="3"/>
      <c r="P15" s="3"/>
      <c r="Q15" s="19"/>
      <c r="R15" s="20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21"/>
      <c r="C16" s="22"/>
      <c r="D16" s="22"/>
      <c r="E16" s="22"/>
      <c r="F16" s="4"/>
      <c r="G16" s="4">
        <f>A14*G15/H15</f>
        <v>0</v>
      </c>
      <c r="H16" s="4"/>
      <c r="I16" s="22"/>
      <c r="J16" s="23"/>
      <c r="K16" s="23"/>
      <c r="L16" s="24"/>
      <c r="M16" s="24" t="s">
        <v>16</v>
      </c>
      <c r="N16" s="25">
        <v>10</v>
      </c>
      <c r="O16" s="24"/>
      <c r="P16" s="24" t="s">
        <v>17</v>
      </c>
      <c r="Q16" s="26">
        <f>G16</f>
        <v>0</v>
      </c>
      <c r="R16" s="27" t="e">
        <f ca="1">_xludf.IFS(B16="&lt;1año",0,B16="1 año",5,B16="2 años",10,B16="3 años",15,B16="&gt;3 años",20)</f>
        <v>#NAME?</v>
      </c>
      <c r="S16" s="1"/>
      <c r="T16" s="1"/>
      <c r="U16" s="1"/>
      <c r="V16" s="1"/>
      <c r="W16" s="1"/>
      <c r="X16" s="1"/>
      <c r="Y16" s="1"/>
      <c r="Z16" s="1"/>
    </row>
    <row r="17" spans="1:26" ht="10.5" customHeight="1" x14ac:dyDescent="0.25">
      <c r="A17" s="1"/>
      <c r="B17" s="1"/>
      <c r="C17" s="1"/>
      <c r="D17" s="1"/>
      <c r="E17" s="5"/>
      <c r="F17" s="1"/>
      <c r="G17" s="1"/>
      <c r="H17" s="1"/>
      <c r="I17" s="1"/>
      <c r="J17" s="1"/>
      <c r="K17" s="1"/>
      <c r="L17" s="1"/>
      <c r="M17" s="28"/>
      <c r="N17" s="28"/>
      <c r="O17" s="28"/>
      <c r="P17" s="1"/>
      <c r="Q17" s="1"/>
      <c r="R17" s="1"/>
      <c r="S17" s="1"/>
      <c r="T17" s="1"/>
      <c r="U17" s="29"/>
      <c r="V17" s="1"/>
      <c r="W17" s="1"/>
      <c r="X17" s="1"/>
      <c r="Y17" s="1"/>
      <c r="Z17" s="1"/>
    </row>
    <row r="18" spans="1:26" ht="22.5" customHeight="1" x14ac:dyDescent="0.25">
      <c r="A18" s="1"/>
      <c r="B18" s="91" t="s">
        <v>20</v>
      </c>
      <c r="C18" s="68"/>
      <c r="D18" s="68"/>
      <c r="E18" s="68"/>
      <c r="F18" s="68"/>
      <c r="G18" s="1"/>
      <c r="H18" s="1"/>
      <c r="I18" s="1"/>
      <c r="J18" s="1"/>
      <c r="K18" s="1"/>
      <c r="L18" s="1"/>
      <c r="M18" s="28"/>
      <c r="N18" s="28"/>
      <c r="O18" s="28"/>
      <c r="P18" s="1"/>
      <c r="Q18" s="1"/>
      <c r="R18" s="1"/>
      <c r="S18" s="1"/>
      <c r="T18" s="1"/>
      <c r="U18" s="29"/>
      <c r="V18" s="1"/>
      <c r="W18" s="1"/>
      <c r="X18" s="1"/>
      <c r="Y18" s="1"/>
      <c r="Z18" s="1"/>
    </row>
    <row r="19" spans="1:26" ht="17.25" x14ac:dyDescent="0.25">
      <c r="A19" s="3" t="s">
        <v>21</v>
      </c>
      <c r="B19" s="30" t="s">
        <v>22</v>
      </c>
      <c r="C19" s="12"/>
      <c r="D19" s="12"/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4"/>
      <c r="R19" s="1"/>
      <c r="S19" s="1"/>
      <c r="T19" s="1"/>
      <c r="U19" s="29"/>
      <c r="V19" s="1"/>
      <c r="W19" s="1"/>
      <c r="X19" s="1"/>
      <c r="Y19" s="1"/>
      <c r="Z19" s="1"/>
    </row>
    <row r="20" spans="1:26" ht="17.25" x14ac:dyDescent="0.25">
      <c r="A20" s="1">
        <v>16</v>
      </c>
      <c r="B20" s="17"/>
      <c r="C20" s="1"/>
      <c r="D20" s="1"/>
      <c r="E20" s="1"/>
      <c r="F20" s="18" t="s">
        <v>9</v>
      </c>
      <c r="G20" s="18" t="s">
        <v>10</v>
      </c>
      <c r="H20" s="18" t="s">
        <v>11</v>
      </c>
      <c r="I20" s="1"/>
      <c r="J20" s="3"/>
      <c r="K20" s="3"/>
      <c r="L20" s="3"/>
      <c r="M20" s="3"/>
      <c r="N20" s="3"/>
      <c r="O20" s="3"/>
      <c r="P20" s="3"/>
      <c r="Q20" s="19"/>
      <c r="R20" s="1"/>
      <c r="S20" s="1"/>
      <c r="T20" s="1"/>
      <c r="U20" s="29"/>
      <c r="V20" s="1"/>
      <c r="W20" s="1"/>
      <c r="X20" s="1"/>
      <c r="Y20" s="1"/>
      <c r="Z20" s="1"/>
    </row>
    <row r="21" spans="1:26" ht="15.75" customHeight="1" x14ac:dyDescent="0.25">
      <c r="A21" s="1"/>
      <c r="B21" s="17"/>
      <c r="C21" s="1"/>
      <c r="D21" s="1"/>
      <c r="E21" s="1"/>
      <c r="F21" s="4">
        <v>1</v>
      </c>
      <c r="G21" s="64"/>
      <c r="H21" s="4">
        <v>1</v>
      </c>
      <c r="I21" s="1"/>
      <c r="J21" s="3"/>
      <c r="K21" s="3"/>
      <c r="L21" s="3"/>
      <c r="M21" s="3"/>
      <c r="N21" s="3"/>
      <c r="O21" s="3"/>
      <c r="P21" s="3"/>
      <c r="Q21" s="19"/>
      <c r="R21" s="1"/>
      <c r="S21" s="1"/>
      <c r="T21" s="1"/>
      <c r="U21" s="29"/>
      <c r="V21" s="1"/>
      <c r="W21" s="1"/>
      <c r="X21" s="1"/>
      <c r="Y21" s="1"/>
      <c r="Z21" s="1"/>
    </row>
    <row r="22" spans="1:26" ht="15.75" customHeight="1" x14ac:dyDescent="0.25">
      <c r="A22" s="1"/>
      <c r="B22" s="21"/>
      <c r="C22" s="22"/>
      <c r="D22" s="22"/>
      <c r="E22" s="22"/>
      <c r="F22" s="4"/>
      <c r="G22" s="4">
        <f>A20*SUM(G21)/SUM(H21)</f>
        <v>0</v>
      </c>
      <c r="H22" s="4"/>
      <c r="I22" s="22"/>
      <c r="J22" s="23"/>
      <c r="K22" s="23"/>
      <c r="L22" s="24"/>
      <c r="M22" s="24" t="s">
        <v>16</v>
      </c>
      <c r="N22" s="24">
        <f>A20</f>
        <v>16</v>
      </c>
      <c r="O22" s="24"/>
      <c r="P22" s="24" t="s">
        <v>17</v>
      </c>
      <c r="Q22" s="26">
        <f>G22</f>
        <v>0</v>
      </c>
      <c r="R22" s="1"/>
      <c r="S22" s="1"/>
      <c r="T22" s="1"/>
      <c r="U22" s="29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5"/>
      <c r="F23" s="1"/>
      <c r="G23" s="1"/>
      <c r="H23" s="1"/>
      <c r="I23" s="1"/>
      <c r="J23" s="1"/>
      <c r="K23" s="1"/>
      <c r="L23" s="1"/>
      <c r="M23" s="28"/>
      <c r="N23" s="28"/>
      <c r="O23" s="28"/>
      <c r="P23" s="1"/>
      <c r="Q23" s="1"/>
      <c r="R23" s="1"/>
      <c r="S23" s="1"/>
      <c r="T23" s="1"/>
      <c r="U23" s="29"/>
      <c r="V23" s="1"/>
      <c r="W23" s="1"/>
      <c r="X23" s="1"/>
      <c r="Y23" s="1"/>
      <c r="Z23" s="1"/>
    </row>
    <row r="24" spans="1:26" ht="15.75" customHeight="1" x14ac:dyDescent="0.25">
      <c r="A24" s="3" t="s">
        <v>23</v>
      </c>
      <c r="B24" s="11" t="s">
        <v>43</v>
      </c>
      <c r="C24" s="12"/>
      <c r="D24" s="12"/>
      <c r="E24" s="12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4"/>
      <c r="R24" s="1"/>
      <c r="S24" s="1"/>
      <c r="T24" s="1"/>
      <c r="U24" s="29"/>
      <c r="V24" s="1"/>
      <c r="W24" s="1"/>
      <c r="X24" s="1"/>
      <c r="Y24" s="1"/>
      <c r="Z24" s="1"/>
    </row>
    <row r="25" spans="1:26" ht="15.75" customHeight="1" x14ac:dyDescent="0.25">
      <c r="A25" s="16">
        <v>18</v>
      </c>
      <c r="B25" s="17"/>
      <c r="C25" s="1"/>
      <c r="D25" s="1"/>
      <c r="E25" s="1"/>
      <c r="F25" s="18" t="s">
        <v>9</v>
      </c>
      <c r="G25" s="18" t="s">
        <v>10</v>
      </c>
      <c r="H25" s="18" t="s">
        <v>11</v>
      </c>
      <c r="I25" s="1"/>
      <c r="J25" s="31"/>
      <c r="K25" s="3"/>
      <c r="L25" s="3"/>
      <c r="M25" s="3"/>
      <c r="N25" s="3"/>
      <c r="O25" s="3"/>
      <c r="P25" s="3"/>
      <c r="Q25" s="19"/>
      <c r="R25" s="1"/>
      <c r="S25" s="1"/>
      <c r="T25" s="1"/>
      <c r="U25" s="29"/>
      <c r="V25" s="1"/>
      <c r="W25" s="1"/>
      <c r="X25" s="1"/>
      <c r="Y25" s="1"/>
      <c r="Z25" s="1"/>
    </row>
    <row r="26" spans="1:26" ht="15.75" customHeight="1" x14ac:dyDescent="0.25">
      <c r="A26" s="1"/>
      <c r="B26" s="17"/>
      <c r="C26" s="1"/>
      <c r="D26" s="1"/>
      <c r="E26" s="1"/>
      <c r="F26" s="4">
        <v>119</v>
      </c>
      <c r="G26" s="64"/>
      <c r="H26" s="4">
        <v>450</v>
      </c>
      <c r="I26" s="1"/>
      <c r="J26" s="31"/>
      <c r="K26" s="3"/>
      <c r="L26" s="3"/>
      <c r="M26" s="3"/>
      <c r="N26" s="3"/>
      <c r="O26" s="3"/>
      <c r="P26" s="3"/>
      <c r="Q26" s="19"/>
      <c r="R26" s="1"/>
      <c r="S26" s="1"/>
      <c r="T26" s="1"/>
      <c r="U26" s="29"/>
      <c r="V26" s="1"/>
      <c r="W26" s="1"/>
      <c r="X26" s="1"/>
      <c r="Y26" s="1"/>
      <c r="Z26" s="1"/>
    </row>
    <row r="27" spans="1:26" ht="15.75" customHeight="1" x14ac:dyDescent="0.25">
      <c r="A27" s="1"/>
      <c r="B27" s="21"/>
      <c r="C27" s="22"/>
      <c r="D27" s="22"/>
      <c r="E27" s="22"/>
      <c r="F27" s="4"/>
      <c r="G27" s="32">
        <f>A25*G26/H26</f>
        <v>0</v>
      </c>
      <c r="H27" s="4"/>
      <c r="I27" s="22"/>
      <c r="J27" s="33"/>
      <c r="K27" s="23"/>
      <c r="L27" s="24"/>
      <c r="M27" s="24" t="s">
        <v>16</v>
      </c>
      <c r="N27" s="24">
        <f>A25</f>
        <v>18</v>
      </c>
      <c r="O27" s="24"/>
      <c r="P27" s="24" t="s">
        <v>17</v>
      </c>
      <c r="Q27" s="26">
        <f>G27</f>
        <v>0</v>
      </c>
      <c r="R27" s="1"/>
      <c r="S27" s="1"/>
      <c r="T27" s="1"/>
      <c r="U27" s="29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5"/>
      <c r="F28" s="1"/>
      <c r="G28" s="1"/>
      <c r="H28" s="1"/>
      <c r="I28" s="1"/>
      <c r="J28" s="1"/>
      <c r="K28" s="1"/>
      <c r="L28" s="1"/>
      <c r="M28" s="28"/>
      <c r="N28" s="28"/>
      <c r="O28" s="28"/>
      <c r="P28" s="1"/>
      <c r="Q28" s="1"/>
      <c r="R28" s="1"/>
      <c r="S28" s="1"/>
      <c r="T28" s="1"/>
      <c r="U28" s="29"/>
      <c r="V28" s="1"/>
      <c r="W28" s="1"/>
      <c r="X28" s="1"/>
      <c r="Y28" s="1"/>
      <c r="Z28" s="1"/>
    </row>
    <row r="29" spans="1:26" ht="15.75" customHeight="1" x14ac:dyDescent="0.25">
      <c r="A29" s="1"/>
      <c r="B29" s="34" t="s">
        <v>24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 t="s">
        <v>25</v>
      </c>
      <c r="B30" s="35" t="s">
        <v>26</v>
      </c>
      <c r="C30" s="36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8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>
        <v>16</v>
      </c>
      <c r="B31" s="39">
        <v>22</v>
      </c>
      <c r="C31" s="40"/>
      <c r="D31" s="40"/>
      <c r="E31" s="40"/>
      <c r="F31" s="18" t="s">
        <v>9</v>
      </c>
      <c r="G31" s="18" t="s">
        <v>10</v>
      </c>
      <c r="H31" s="18" t="s">
        <v>11</v>
      </c>
      <c r="I31" s="22"/>
      <c r="J31" s="3"/>
      <c r="K31" s="3"/>
      <c r="L31" s="41"/>
      <c r="M31" s="41"/>
      <c r="N31" s="41"/>
      <c r="O31" s="41"/>
      <c r="P31" s="41"/>
      <c r="Q31" s="42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4">
        <v>22</v>
      </c>
      <c r="G32" s="64"/>
      <c r="H32" s="4">
        <v>168</v>
      </c>
      <c r="I32" s="1"/>
      <c r="J32" s="43"/>
      <c r="K32" s="41"/>
      <c r="L32" s="41"/>
      <c r="M32" s="41"/>
      <c r="N32" s="41"/>
      <c r="O32" s="41"/>
      <c r="P32" s="41"/>
      <c r="Q32" s="42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4"/>
      <c r="G33" s="4">
        <f>A31*G32/H32</f>
        <v>0</v>
      </c>
      <c r="H33" s="4"/>
      <c r="I33" s="1"/>
      <c r="J33" s="44"/>
      <c r="K33" s="45"/>
      <c r="L33" s="24"/>
      <c r="M33" s="24" t="s">
        <v>16</v>
      </c>
      <c r="N33" s="24">
        <f>A31</f>
        <v>16</v>
      </c>
      <c r="O33" s="24"/>
      <c r="P33" s="24" t="s">
        <v>17</v>
      </c>
      <c r="Q33" s="26">
        <f>G33</f>
        <v>0</v>
      </c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 t="s">
        <v>27</v>
      </c>
      <c r="B35" s="46" t="s">
        <v>28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8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6">
        <v>6</v>
      </c>
      <c r="B36" s="65" t="s">
        <v>29</v>
      </c>
      <c r="C36" s="40"/>
      <c r="D36" s="40"/>
      <c r="E36" s="40"/>
      <c r="F36" s="83"/>
      <c r="G36" s="84"/>
      <c r="H36" s="84"/>
      <c r="I36" s="84"/>
      <c r="J36" s="23"/>
      <c r="K36" s="23"/>
      <c r="L36" s="24" t="s">
        <v>17</v>
      </c>
      <c r="M36" s="24" t="s">
        <v>16</v>
      </c>
      <c r="N36" s="24">
        <f>A36</f>
        <v>6</v>
      </c>
      <c r="O36" s="24"/>
      <c r="P36" s="24"/>
      <c r="Q36" s="26">
        <f>IF(B36="SÍ",A36,0)</f>
        <v>0</v>
      </c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67" t="s">
        <v>30</v>
      </c>
      <c r="C38" s="68"/>
      <c r="D38" s="6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49" t="s">
        <v>31</v>
      </c>
      <c r="B39" s="50" t="s">
        <v>32</v>
      </c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2"/>
      <c r="R39" s="53"/>
      <c r="S39" s="53"/>
      <c r="T39" s="53"/>
      <c r="U39" s="1"/>
      <c r="V39" s="1"/>
      <c r="W39" s="1"/>
      <c r="X39" s="1"/>
      <c r="Y39" s="1"/>
      <c r="Z39" s="1"/>
    </row>
    <row r="40" spans="1:26" ht="15.75" customHeight="1" x14ac:dyDescent="0.25">
      <c r="A40" s="16">
        <v>10</v>
      </c>
      <c r="B40" s="66" t="s">
        <v>29</v>
      </c>
      <c r="C40" s="22"/>
      <c r="D40" s="22"/>
      <c r="E40" s="22"/>
      <c r="F40" s="22"/>
      <c r="G40" s="22"/>
      <c r="H40" s="22"/>
      <c r="I40" s="22"/>
      <c r="J40" s="33"/>
      <c r="K40" s="23"/>
      <c r="L40" s="24"/>
      <c r="M40" s="24" t="s">
        <v>16</v>
      </c>
      <c r="N40" s="24">
        <f>A40</f>
        <v>10</v>
      </c>
      <c r="O40" s="24"/>
      <c r="P40" s="24" t="s">
        <v>17</v>
      </c>
      <c r="Q40" s="26" cm="1">
        <f t="array" ref="Q40">_xlfn.IFS(B40="SÍ",10,B40="EN PARTE",5,B40="NO",0)</f>
        <v>0</v>
      </c>
      <c r="R40" s="22"/>
      <c r="S40" s="22"/>
      <c r="T40" s="22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49" t="s">
        <v>33</v>
      </c>
      <c r="B42" s="61" t="s">
        <v>34</v>
      </c>
      <c r="C42" s="62"/>
      <c r="D42" s="62"/>
      <c r="E42" s="63"/>
      <c r="F42" s="1"/>
      <c r="G42" s="1"/>
      <c r="H42" s="1"/>
      <c r="I42" s="1"/>
      <c r="J42" s="85" t="s">
        <v>35</v>
      </c>
      <c r="K42" s="86"/>
      <c r="L42" s="85" t="s">
        <v>36</v>
      </c>
      <c r="M42" s="86"/>
      <c r="N42" s="77" t="s">
        <v>37</v>
      </c>
      <c r="O42" s="78"/>
      <c r="P42" s="78"/>
      <c r="Q42" s="79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6"/>
      <c r="B43" s="74" t="s">
        <v>38</v>
      </c>
      <c r="C43" s="75"/>
      <c r="D43" s="75"/>
      <c r="E43" s="76"/>
      <c r="F43" s="1"/>
      <c r="G43" s="1"/>
      <c r="H43" s="1"/>
      <c r="I43" s="1"/>
      <c r="J43" s="72"/>
      <c r="K43" s="73"/>
      <c r="L43" s="72"/>
      <c r="M43" s="73"/>
      <c r="N43" s="80"/>
      <c r="O43" s="81"/>
      <c r="P43" s="81"/>
      <c r="Q43" s="82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69" t="s">
        <v>42</v>
      </c>
      <c r="K44" s="70"/>
      <c r="L44" s="70"/>
      <c r="M44" s="71"/>
      <c r="N44" s="54"/>
      <c r="O44" s="54"/>
      <c r="P44" s="24" t="s">
        <v>17</v>
      </c>
      <c r="Q44" s="55">
        <f>SUM(J43:Q43)*0.003</f>
        <v>0</v>
      </c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56"/>
      <c r="H45" s="56"/>
      <c r="I45" s="56"/>
      <c r="J45" s="57"/>
      <c r="K45" s="57"/>
      <c r="L45" s="57"/>
      <c r="M45" s="57"/>
      <c r="N45" s="58"/>
      <c r="O45" s="58"/>
      <c r="P45" s="59"/>
      <c r="Q45" s="60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>
        <f>SUM(A40,A36,A31,A25,A20,A14,A5)</f>
        <v>100</v>
      </c>
      <c r="B46" s="1"/>
      <c r="C46" s="1"/>
      <c r="D46" s="1"/>
      <c r="E46" s="1"/>
      <c r="F46" s="1"/>
      <c r="G46" s="8"/>
      <c r="H46" s="8"/>
      <c r="I46" s="8" t="s">
        <v>39</v>
      </c>
      <c r="J46" s="8"/>
      <c r="K46" s="8"/>
      <c r="L46" s="8"/>
      <c r="M46" s="8"/>
      <c r="N46" s="8"/>
      <c r="O46" s="8"/>
      <c r="P46" s="8"/>
      <c r="Q46" s="8">
        <f>Q11+Q16+Q22+Q27+Q33+Q36+Q40</f>
        <v>0</v>
      </c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 t="s">
        <v>40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 t="s">
        <v>41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2GFuE/TzpBSjM9/Zoa9v7uO3kUyJvAFzx3BY6F9ugRthx6v02h3eMswH/29bwzHk+9e6uBNqEwX3J9OZBeBwCQ==" saltValue="hTrBbNqOT6RsXwIqsotSqA==" spinCount="100000" sheet="1" objects="1" scenarios="1"/>
  <mergeCells count="26">
    <mergeCell ref="F3:H3"/>
    <mergeCell ref="I3:K3"/>
    <mergeCell ref="L3:N3"/>
    <mergeCell ref="O3:Q3"/>
    <mergeCell ref="A1:Q1"/>
    <mergeCell ref="F4:H4"/>
    <mergeCell ref="O4:Q4"/>
    <mergeCell ref="B4:E4"/>
    <mergeCell ref="B5:E5"/>
    <mergeCell ref="I4:K4"/>
    <mergeCell ref="L4:N4"/>
    <mergeCell ref="B6:E6"/>
    <mergeCell ref="B7:E7"/>
    <mergeCell ref="B8:E8"/>
    <mergeCell ref="B9:E9"/>
    <mergeCell ref="B18:F18"/>
    <mergeCell ref="N42:Q42"/>
    <mergeCell ref="N43:Q43"/>
    <mergeCell ref="F36:I36"/>
    <mergeCell ref="L42:M42"/>
    <mergeCell ref="J42:K42"/>
    <mergeCell ref="B38:D38"/>
    <mergeCell ref="J44:M44"/>
    <mergeCell ref="L43:M43"/>
    <mergeCell ref="J43:K43"/>
    <mergeCell ref="B43:E43"/>
  </mergeCells>
  <conditionalFormatting sqref="B20:B22 B25:B27">
    <cfRule type="notContainsBlanks" dxfId="0" priority="1">
      <formula>LEN(TRIM(B20))&gt;0</formula>
    </cfRule>
  </conditionalFormatting>
  <dataValidations count="16">
    <dataValidation type="list" allowBlank="1" showInputMessage="1" prompt="Haz clic en el menú desplegable y escoge una opción de la lista" sqref="B36" xr:uid="{00000000-0002-0000-0000-000000000000}">
      <formula1>"SÍ,NO"</formula1>
    </dataValidation>
    <dataValidation type="decimal" allowBlank="1" showDropDown="1" showInputMessage="1" showErrorMessage="1" prompt="Introduce un número entre 0 y 3" sqref="M6:M9 P6:P9" xr:uid="{00000000-0002-0000-0000-000001000000}">
      <formula1>0</formula1>
      <formula2>3</formula2>
    </dataValidation>
    <dataValidation type="decimal" allowBlank="1" showDropDown="1" showInputMessage="1" showErrorMessage="1" prompt="Introduce un número entre 0 y 168" sqref="G6:G9" xr:uid="{00000000-0002-0000-0000-000002000000}">
      <formula1>0</formula1>
      <formula2>168</formula2>
    </dataValidation>
    <dataValidation type="decimal" allowBlank="1" showDropDown="1" showInputMessage="1" showErrorMessage="1" prompt="Introduce un número entre 3 y 5" sqref="G15" xr:uid="{00000000-0002-0000-0000-000003000000}">
      <formula1>3</formula1>
      <formula2>5</formula2>
    </dataValidation>
    <dataValidation type="list" allowBlank="1" showDropDown="1" showInputMessage="1" prompt="Haz clic e introduce un valor de la lista de elementos" sqref="B20:B22 B25:B27" xr:uid="{00000000-0002-0000-0000-000004000000}">
      <formula1>"si,no"</formula1>
    </dataValidation>
    <dataValidation type="decimal" allowBlank="1" showDropDown="1" showInputMessage="1" showErrorMessage="1" prompt="Valor único válido 1" sqref="G21" xr:uid="{00000000-0002-0000-0000-000005000000}">
      <formula1>1</formula1>
      <formula2>1</formula2>
    </dataValidation>
    <dataValidation type="list" allowBlank="1" showDropDown="1" showInputMessage="1" prompt="Haz clic e introduce un valor de la lista de elementos" sqref="B41" xr:uid="{00000000-0002-0000-0000-000006000000}">
      <formula1>"0.0,1.0,2.0,3.0,&gt;3"</formula1>
    </dataValidation>
    <dataValidation type="list" allowBlank="1" showDropDown="1" showInputMessage="1" prompt="Haz clic e introduce un valor de la lista de elementos" sqref="B15" xr:uid="{00000000-0002-0000-0000-000007000000}">
      <formula1>"3 años,4 años,5 años"</formula1>
    </dataValidation>
    <dataValidation type="decimal" allowBlank="1" showDropDown="1" showInputMessage="1" prompt="Introduce un número. entre 0 y 5" sqref="K6:K9 N6:N9 Q6:Q9" xr:uid="{00000000-0002-0000-0000-000008000000}">
      <formula1>0</formula1>
      <formula2>5</formula2>
    </dataValidation>
    <dataValidation type="decimal" allowBlank="1" showDropDown="1" showInputMessage="1" prompt="Introduce un número entre 0 y 3" sqref="J6:J9" xr:uid="{00000000-0002-0000-0000-000009000000}">
      <formula1>0</formula1>
      <formula2>3</formula2>
    </dataValidation>
    <dataValidation type="list" allowBlank="1" showDropDown="1" showInputMessage="1" prompt="Haz clic e introduce un valor de la lista de elementos" sqref="B14 B16" xr:uid="{00000000-0002-0000-0000-00000A000000}">
      <formula1>"&lt;1año,1 año,2 años,3 años,&gt;3 años"</formula1>
    </dataValidation>
    <dataValidation type="decimal" allowBlank="1" showDropDown="1" showInputMessage="1" showErrorMessage="1" prompt="Introduce un número entre 22 y 168" sqref="G32" xr:uid="{00000000-0002-0000-0000-00000B000000}">
      <formula1>22</formula1>
      <formula2>168</formula2>
    </dataValidation>
    <dataValidation type="decimal" allowBlank="1" showInputMessage="1" showErrorMessage="1" prompt="Introduce un número entre 119 y 450" sqref="G26" xr:uid="{00000000-0002-0000-0000-00000C000000}">
      <formula1>119</formula1>
      <formula2>450</formula2>
    </dataValidation>
    <dataValidation type="list" allowBlank="1" showInputMessage="1" prompt="Haz clic en el menú desplegable y escoge una opción de la lista" sqref="B40" xr:uid="{00000000-0002-0000-0000-00000D000000}">
      <formula1>"SÍ,EN PARTE,NO"</formula1>
    </dataValidation>
    <dataValidation type="decimal" allowBlank="1" showDropDown="1" showInputMessage="1" prompt="Introduce un número. entre 0 y 22" sqref="B31" xr:uid="{00000000-0002-0000-0000-00000F000000}">
      <formula1>0</formula1>
      <formula2>22</formula2>
    </dataValidation>
    <dataValidation type="decimal" operator="greaterThanOrEqual" allowBlank="1" showDropDown="1" showInputMessage="1" showErrorMessage="1" prompt="Introduce un número igual o mayor a 0" sqref="J43:K43 L43:M43 N43:Q43" xr:uid="{7E284D71-F309-4775-955B-A0DFD1AF1CA4}">
      <formula1>0</formula1>
    </dataValidation>
  </dataValidations>
  <pageMargins left="0.55118110236220474" right="0.55118110236220474" top="0.39370078740157483" bottom="0.39370078740157483" header="0" footer="0"/>
  <pageSetup paperSize="9" scale="68" orientation="landscape" r:id="rId1"/>
  <ignoredErrors>
    <ignoredError sqref="G33 G10 J10 M10 P10 G16 G22" emptyCellReference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Borrador criterios</vt:lpstr>
      <vt:lpstr>'Borrador criterios'!Área_de_impresión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Méndez Calvo</dc:creator>
  <cp:lastModifiedBy>Óscar</cp:lastModifiedBy>
  <cp:lastPrinted>2021-05-27T14:50:04Z</cp:lastPrinted>
  <dcterms:created xsi:type="dcterms:W3CDTF">2021-03-25T09:05:43Z</dcterms:created>
  <dcterms:modified xsi:type="dcterms:W3CDTF">2021-05-27T14:50:32Z</dcterms:modified>
</cp:coreProperties>
</file>